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16" codeName="{00000000-0000-0000-0000-000000000000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19-07-24 - TRANSPARÊNCIA INTERNACIONAL\RESPOSTA À PREFEITURA\"/>
    </mc:Choice>
  </mc:AlternateContent>
  <xr:revisionPtr revIDLastSave="0" documentId="11_596F6666D0EB7A7E65F46781815D97D72FED7C89" xr6:coauthVersionLast="47" xr6:coauthVersionMax="47" xr10:uidLastSave="{00000000-0000-0000-0000-000000000000}"/>
  <bookViews>
    <workbookView xWindow="0" yWindow="0" windowWidth="24000" windowHeight="9600" firstSheet="1" activeTab="1" xr2:uid="{00000000-000D-0000-FFFF-FFFF00000000}"/>
  </bookViews>
  <sheets>
    <sheet name="Orientações de Preenchimento" sheetId="18" r:id="rId1"/>
    <sheet name="Ranking Final" sheetId="17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17" l="1" a="1"/>
  <c r="A10" i="17" s="1"/>
  <c r="A6" i="17" a="1"/>
  <c r="A6" i="17" s="1"/>
  <c r="A9" i="17" a="1"/>
  <c r="A9" i="17" s="1"/>
  <c r="A8" i="17" a="1"/>
  <c r="A8" i="17" s="1"/>
  <c r="A11" i="17" a="1"/>
  <c r="A11" i="17" s="1"/>
  <c r="A4" i="17" a="1"/>
  <c r="A4" i="17" s="1"/>
  <c r="A7" i="17" a="1"/>
  <c r="A7" i="17" s="1"/>
  <c r="A2" i="17" a="1"/>
  <c r="A2" i="17" s="1"/>
  <c r="A5" i="17" a="1"/>
  <c r="A5" i="17" s="1"/>
  <c r="D10" i="17"/>
  <c r="D6" i="17"/>
  <c r="D9" i="17"/>
  <c r="D8" i="17"/>
  <c r="D11" i="17"/>
  <c r="D4" i="17"/>
  <c r="D7" i="17"/>
  <c r="D2" i="17"/>
  <c r="D5" i="17"/>
  <c r="F13" i="17" l="1"/>
  <c r="F14" i="17" s="1"/>
  <c r="G13" i="17"/>
  <c r="G14" i="17" s="1"/>
  <c r="H13" i="17"/>
  <c r="H14" i="17" s="1"/>
  <c r="I13" i="17"/>
  <c r="I14" i="17" s="1"/>
  <c r="J13" i="17"/>
  <c r="J14" i="17" s="1"/>
  <c r="E13" i="17"/>
  <c r="E14" i="17" s="1"/>
  <c r="D3" i="17" l="1"/>
  <c r="C13" i="17"/>
  <c r="D13" i="17" s="1"/>
  <c r="A3" i="17" l="1" a="1"/>
  <c r="A3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<sst xmlns="http://schemas.openxmlformats.org/spreadsheetml/2006/main" count="32" uniqueCount="31">
  <si>
    <t>ORIENTAÇÕES DE PREENCHIMENTO</t>
  </si>
  <si>
    <t>1. NÃO PREENCHER A "COLUNA A - Posição" - será preenchida automaticamente.</t>
  </si>
  <si>
    <t>2. Preencher a "COLUNA B - Município" com o nome de cada município avaliado.</t>
  </si>
  <si>
    <t>3. Preencher a "COLUNA C - Pontuação" com a respectiva nota 2024 de cada município avaliado com até duas casas decimais. Use o mesmo sinal que já aparece na sua planilha para separar as casas decimais (normalmente "vírgula", mas alguns computadores podem usar "ponto"). O sistema irá arredondar a nota conforme as regras do ITGP.</t>
  </si>
  <si>
    <t>5. NÃO PREENCHER A "COLUNA D - Nível" - será preenchida automaticamente.</t>
  </si>
  <si>
    <t>5. Preencher as COLUNAS E, F, G, H, I, J com a respectiva pontuação de cada dimensão.</t>
  </si>
  <si>
    <t>6. NÃO PREENCHER AS LINHAS 81 E 82 - será preenchida automaticamente.</t>
  </si>
  <si>
    <t>8. Após o preenchimento, clicar na seta de filtro na coluna A e em "Classificar do Menor para o Maior".</t>
  </si>
  <si>
    <t>ATENÇÃO: NÃO FORMATE A TABELA E NÃO INSIRA NOVAS COLUNAS OU LINHAS ACIMA DO CABEÇALHO.</t>
  </si>
  <si>
    <t xml:space="preserve"> </t>
  </si>
  <si>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</si>
  <si>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</si>
  <si>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</si>
  <si>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</si>
  <si>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</si>
  <si>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</si>
  <si>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</si>
  <si>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</si>
  <si>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</si>
  <si>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</si>
  <si>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PARAOPEBA-MG</t>
  </si>
  <si>
    <t>SETE LAGOAS-MG</t>
  </si>
  <si>
    <t>JEQUITIBÁ-MG</t>
  </si>
  <si>
    <t>CAETANÓPOLIS-MG</t>
  </si>
  <si>
    <t>CACHOEIRA DA PRATA-MG</t>
  </si>
  <si>
    <t>SANTANA DE PIRAPAMA-MG</t>
  </si>
  <si>
    <t>FORTUNA DE MINAS-MG</t>
  </si>
  <si>
    <t>FUNILÂNDIA-MG</t>
  </si>
  <si>
    <t>BALDIM-MG</t>
  </si>
  <si>
    <t>INHAÚMA-MG</t>
  </si>
  <si>
    <t>DESEMPENHO MÉDIO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</si>
</sst>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7" fillId="0" borderId="0" xfId="0" applyFont="1"/>
    <xf numFmtId="0" fontId="8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8" fillId="3" borderId="4" xfId="0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2" fontId="2" fillId="0" borderId="3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4" fontId="0" fillId="0" borderId="6" xfId="0" applyNumberFormat="1" applyBorder="1" applyAlignment="1" applyProtection="1">
      <alignment horizontal="center" vertical="center"/>
      <protection locked="0"/>
    </xf>
    <xf numFmtId="164" fontId="1" fillId="0" borderId="6" xfId="0" applyNumberFormat="1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9" fillId="0" borderId="0" xfId="0" applyFont="1"/>
    <xf numFmtId="2" fontId="0" fillId="0" borderId="1" xfId="0" applyNumberForma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23"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microsoft.com/office/2006/relationships/vbaProject" Target="vbaProject.bin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9</xdr:row>
      <xdr:rowOff>9525</xdr:rowOff>
    </xdr:from>
    <xdr:to>
      <xdr:col>0</xdr:col>
      <xdr:colOff>2657475</xdr:colOff>
      <xdr:row>15</xdr:row>
      <xdr:rowOff>238125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DD981A-4227-9175-3B49-68A0547B6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1733550"/>
          <a:ext cx="2543175" cy="1362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30</xdr:row>
      <xdr:rowOff>0</xdr:rowOff>
    </xdr:from>
    <xdr:to>
      <xdr:col>1</xdr:col>
      <xdr:colOff>304800</xdr:colOff>
      <xdr:row>31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Ranking" displayName="Ranking" ref="A1:J11" totalsRowShown="0" headerRowDxfId="12" dataDxfId="11" tableBorderDxfId="10">
  <autoFilter ref="A1:J11" xr:uid="{00000000-0009-0000-0100-000003000000}"/>
  <sortState xmlns:xlrd2="http://schemas.microsoft.com/office/spreadsheetml/2017/richdata2" ref="A2:J11">
    <sortCondition ref="A1:A11"/>
  </sortState>
  <tableColumns count="10">
    <tableColumn id="11" xr3:uid="{00000000-0010-0000-0000-00000B000000}" name="POSIÇÃO" dataDxfId="9">
      <calculatedColumnFormula array="1">SUMPRODUCT((Ranking[[#This Row],[PONTUAÇÃO FINAL]]&lt;Ranking[PONTUAÇÃO FINAL])/COUNTIF(Ranking[PONTUAÇÃO FINAL],Ranking[PONTUAÇÃO FINAL]))+1</calculatedColumnFormula>
    </tableColumn>
    <tableColumn id="2" xr3:uid="{00000000-0010-0000-0000-000002000000}" name="MUNICÍPIO" dataDxfId="8"/>
    <tableColumn id="4" xr3:uid="{00000000-0010-0000-0000-000004000000}" name="PONTUAÇÃO FINAL" dataDxfId="7"/>
    <tableColumn id="15" xr3:uid="{00000000-0010-0000-0000-00000F000000}" name="NÍVEL" dataDxfId="6">
      <calculatedColumnFormula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calculatedColumnFormula>
    </tableColumn>
    <tableColumn id="14" xr3:uid="{00000000-0010-0000-0000-00000E000000}" name="Dimensão Legal" dataDxfId="5"/>
    <tableColumn id="8" xr3:uid="{00000000-0010-0000-0000-000008000000}" name="Dimensão Plataformas" dataDxfId="4"/>
    <tableColumn id="5" xr3:uid="{00000000-0010-0000-0000-000005000000}" name="Dimensão Administrativo e Governança" dataDxfId="3"/>
    <tableColumn id="3" xr3:uid="{00000000-0010-0000-0000-000003000000}" name="Dimensão Obras Públicas" dataDxfId="2"/>
    <tableColumn id="1" xr3:uid="{00000000-0010-0000-0000-000001000000}" name="Dimensão Transparência Financeira e Orçamentária" dataDxfId="1"/>
    <tableColumn id="7" xr3:uid="{00000000-0010-0000-0000-000007000000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/>
  <dimension ref="A1:A25"/>
  <sheetViews>
    <sheetView workbookViewId="0">
      <selection activeCell="A8" sqref="A8"/>
    </sheetView>
  </sheetViews>
  <sheetFormatPr defaultRowHeight="15"/>
  <cols>
    <col min="1" max="1" width="190.5703125" customWidth="1"/>
  </cols>
  <sheetData>
    <row r="1" spans="1:1" ht="15.75">
      <c r="A1" s="9" t="s">
        <v>0</v>
      </c>
    </row>
    <row r="2" spans="1:1" ht="15.75">
      <c r="A2" s="10" t="s">
        <v>1</v>
      </c>
    </row>
    <row r="3" spans="1:1" ht="15.75">
      <c r="A3" s="10" t="s">
        <v>2</v>
      </c>
    </row>
    <row r="4" spans="1:1" ht="31.5">
      <c r="A4" s="24" t="s">
        <v>3</v>
      </c>
    </row>
    <row r="5" spans="1:1" ht="15.75">
      <c r="A5" s="10" t="s">
        <v>4</v>
      </c>
    </row>
    <row r="6" spans="1:1" ht="15.75">
      <c r="A6" s="10" t="s">
        <v>5</v>
      </c>
    </row>
    <row r="7" spans="1:1" ht="15.75">
      <c r="A7" s="10" t="s">
        <v>6</v>
      </c>
    </row>
    <row r="8" spans="1:1" ht="15.75">
      <c r="A8" s="10" t="s">
        <v>7</v>
      </c>
    </row>
    <row r="9" spans="1:1" ht="15.75">
      <c r="A9" s="1"/>
    </row>
    <row r="10" spans="1:1" ht="15.75">
      <c r="A10" s="1"/>
    </row>
    <row r="11" spans="1:1" ht="15.75">
      <c r="A11" s="1"/>
    </row>
    <row r="13" spans="1:1" ht="15.75">
      <c r="A13" s="1"/>
    </row>
    <row r="16" spans="1:1" ht="21">
      <c r="A16" s="22"/>
    </row>
    <row r="19" spans="1:1" ht="15.75">
      <c r="A19" s="1" t="s">
        <v>8</v>
      </c>
    </row>
    <row r="25" spans="1:1">
      <c r="A25" t="s">
        <v>9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1">
    <pageSetUpPr autoPageBreaks="0" fitToPage="1"/>
  </sheetPr>
  <dimension ref="A1:J31"/>
  <sheetViews>
    <sheetView showGridLines="0" tabSelected="1" zoomScaleNormal="100" workbookViewId="0">
      <selection activeCell="M5" sqref="M5"/>
    </sheetView>
  </sheetViews>
  <sheetFormatPr defaultColWidth="9.28515625" defaultRowHeight="22.5" customHeight="1"/>
  <cols>
    <col min="1" max="1" width="14.5703125" style="1" customWidth="1"/>
    <col min="2" max="2" width="26.5703125" style="6" customWidth="1"/>
    <col min="3" max="3" width="23.5703125" style="6" customWidth="1"/>
    <col min="4" max="4" width="18.5703125" style="3" customWidth="1"/>
    <col min="5" max="9" width="15.42578125" style="6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16" t="s">
        <v>10</v>
      </c>
      <c r="B1" s="17" t="s">
        <v>11</v>
      </c>
      <c r="C1" s="18" t="s">
        <v>12</v>
      </c>
      <c r="D1" s="16" t="s">
        <v>13</v>
      </c>
      <c r="E1" s="18" t="s">
        <v>14</v>
      </c>
      <c r="F1" s="18" t="s">
        <v>15</v>
      </c>
      <c r="G1" s="18" t="s">
        <v>16</v>
      </c>
      <c r="H1" s="18" t="s">
        <v>17</v>
      </c>
      <c r="I1" s="18" t="s">
        <v>18</v>
      </c>
      <c r="J1" s="19" t="s">
        <v>19</v>
      </c>
    </row>
    <row r="2" spans="1:10" ht="18.75" customHeight="1">
      <c r="A2" s="20" cm="1">
        <f t="array" ref="A2">SUMPRODUCT((Ranking[[#This Row],[PONTUAÇÃO FINAL]]&lt;Ranking[PONTUAÇÃO FINAL])/COUNTIF(Ranking[PONTUAÇÃO FINAL],Ranking[PONTUAÇÃO FINAL]))+1</f>
        <v>1</v>
      </c>
      <c r="B2" s="15" t="s">
        <v>20</v>
      </c>
      <c r="C2" s="14">
        <v>44.22</v>
      </c>
      <c r="D2" s="2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2" s="13">
        <v>50</v>
      </c>
      <c r="F2" s="13">
        <v>85.52</v>
      </c>
      <c r="G2" s="13">
        <v>70.58</v>
      </c>
      <c r="H2" s="13">
        <v>0</v>
      </c>
      <c r="I2" s="13">
        <v>43.87</v>
      </c>
      <c r="J2" s="13">
        <v>15.38</v>
      </c>
    </row>
    <row r="3" spans="1:10" ht="18.75" customHeight="1">
      <c r="A3" s="20" cm="1">
        <f t="array" ref="A3">SUMPRODUCT((Ranking[[#This Row],[PONTUAÇÃO FINAL]]&lt;Ranking[PONTUAÇÃO FINAL])/COUNTIF(Ranking[PONTUAÇÃO FINAL],Ranking[PONTUAÇÃO FINAL]))+1</f>
        <v>2</v>
      </c>
      <c r="B3" s="15" t="s">
        <v>21</v>
      </c>
      <c r="C3" s="14">
        <v>44.14</v>
      </c>
      <c r="D3" s="23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3" s="13">
        <v>60</v>
      </c>
      <c r="F3" s="13">
        <v>75</v>
      </c>
      <c r="G3" s="13">
        <v>41.17</v>
      </c>
      <c r="H3" s="13">
        <v>9.09</v>
      </c>
      <c r="I3" s="13">
        <v>54.59</v>
      </c>
      <c r="J3" s="13">
        <v>25</v>
      </c>
    </row>
    <row r="4" spans="1:10" ht="18.75" customHeight="1">
      <c r="A4" s="20" cm="1">
        <f t="array" ref="A4">SUMPRODUCT((Ranking[[#This Row],[PONTUAÇÃO FINAL]]&lt;Ranking[PONTUAÇÃO FINAL])/COUNTIF(Ranking[PONTUAÇÃO FINAL],Ranking[PONTUAÇÃO FINAL]))+1</f>
        <v>3</v>
      </c>
      <c r="B4" s="15" t="s">
        <v>22</v>
      </c>
      <c r="C4" s="14">
        <v>18.260000000000002</v>
      </c>
      <c r="D4" s="23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4" s="13">
        <v>0</v>
      </c>
      <c r="F4" s="13">
        <v>68.42</v>
      </c>
      <c r="G4" s="13">
        <v>17.64</v>
      </c>
      <c r="H4" s="13">
        <v>0</v>
      </c>
      <c r="I4" s="13">
        <v>8.16</v>
      </c>
      <c r="J4" s="13">
        <v>15.38</v>
      </c>
    </row>
    <row r="5" spans="1:10" ht="18.75" customHeight="1">
      <c r="A5" s="20" cm="1">
        <f t="array" ref="A5">SUMPRODUCT((Ranking[[#This Row],[PONTUAÇÃO FINAL]]&lt;Ranking[PONTUAÇÃO FINAL])/COUNTIF(Ranking[PONTUAÇÃO FINAL],Ranking[PONTUAÇÃO FINAL]))+1</f>
        <v>4</v>
      </c>
      <c r="B5" s="15" t="s">
        <v>23</v>
      </c>
      <c r="C5" s="14">
        <v>17.27</v>
      </c>
      <c r="D5" s="23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5" s="13">
        <v>0</v>
      </c>
      <c r="F5" s="13">
        <v>51.31</v>
      </c>
      <c r="G5" s="13">
        <v>0</v>
      </c>
      <c r="H5" s="13">
        <v>22.72</v>
      </c>
      <c r="I5" s="13">
        <v>21.93</v>
      </c>
      <c r="J5" s="13">
        <v>7.69</v>
      </c>
    </row>
    <row r="6" spans="1:10" ht="18.75" customHeight="1">
      <c r="A6" s="20" cm="1">
        <f t="array" ref="A6">SUMPRODUCT((Ranking[[#This Row],[PONTUAÇÃO FINAL]]&lt;Ranking[PONTUAÇÃO FINAL])/COUNTIF(Ranking[PONTUAÇÃO FINAL],Ranking[PONTUAÇÃO FINAL]))+1</f>
        <v>5</v>
      </c>
      <c r="B6" s="15" t="s">
        <v>24</v>
      </c>
      <c r="C6" s="14">
        <v>16.16</v>
      </c>
      <c r="D6" s="23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6" s="13">
        <v>0</v>
      </c>
      <c r="F6" s="13">
        <v>40.78</v>
      </c>
      <c r="G6" s="13">
        <v>11.76</v>
      </c>
      <c r="H6" s="13">
        <v>4.54</v>
      </c>
      <c r="I6" s="13">
        <v>24.48</v>
      </c>
      <c r="J6" s="13">
        <v>15.38</v>
      </c>
    </row>
    <row r="7" spans="1:10" ht="18.75" customHeight="1">
      <c r="A7" s="20" cm="1">
        <f t="array" ref="A7">SUMPRODUCT((Ranking[[#This Row],[PONTUAÇÃO FINAL]]&lt;Ranking[PONTUAÇÃO FINAL])/COUNTIF(Ranking[PONTUAÇÃO FINAL],Ranking[PONTUAÇÃO FINAL]))+1</f>
        <v>6</v>
      </c>
      <c r="B7" s="15" t="s">
        <v>25</v>
      </c>
      <c r="C7" s="14">
        <v>14.98</v>
      </c>
      <c r="D7" s="23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" s="13">
        <v>0</v>
      </c>
      <c r="F7" s="13">
        <v>55.26</v>
      </c>
      <c r="G7" s="13">
        <v>23.52</v>
      </c>
      <c r="H7" s="13">
        <v>0</v>
      </c>
      <c r="I7" s="13">
        <v>9.18</v>
      </c>
      <c r="J7" s="13">
        <v>1.92</v>
      </c>
    </row>
    <row r="8" spans="1:10" ht="18.75" customHeight="1">
      <c r="A8" s="20" cm="1">
        <f t="array" ref="A8">SUMPRODUCT((Ranking[[#This Row],[PONTUAÇÃO FINAL]]&lt;Ranking[PONTUAÇÃO FINAL])/COUNTIF(Ranking[PONTUAÇÃO FINAL],Ranking[PONTUAÇÃO FINAL]))+1</f>
        <v>7</v>
      </c>
      <c r="B8" s="15" t="s">
        <v>26</v>
      </c>
      <c r="C8" s="14">
        <v>13.66</v>
      </c>
      <c r="D8" s="23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8" s="13">
        <v>0</v>
      </c>
      <c r="F8" s="13">
        <v>50</v>
      </c>
      <c r="G8" s="13">
        <v>0</v>
      </c>
      <c r="H8" s="13">
        <v>13.63</v>
      </c>
      <c r="I8" s="13">
        <v>18.36</v>
      </c>
      <c r="J8" s="13">
        <v>0</v>
      </c>
    </row>
    <row r="9" spans="1:10" ht="18.75" customHeight="1">
      <c r="A9" s="20" cm="1">
        <f t="array" ref="A9">SUMPRODUCT((Ranking[[#This Row],[PONTUAÇÃO FINAL]]&lt;Ranking[PONTUAÇÃO FINAL])/COUNTIF(Ranking[PONTUAÇÃO FINAL],Ranking[PONTUAÇÃO FINAL]))+1</f>
        <v>8</v>
      </c>
      <c r="B9" s="15" t="s">
        <v>27</v>
      </c>
      <c r="C9" s="14">
        <v>13.55</v>
      </c>
      <c r="D9" s="23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9" s="13">
        <v>0</v>
      </c>
      <c r="F9" s="13">
        <v>53.94</v>
      </c>
      <c r="G9" s="13">
        <v>0</v>
      </c>
      <c r="H9" s="13">
        <v>13.63</v>
      </c>
      <c r="I9" s="13">
        <v>13.77</v>
      </c>
      <c r="J9" s="13">
        <v>0</v>
      </c>
    </row>
    <row r="10" spans="1:10" ht="18.75" customHeight="1">
      <c r="A10" s="20" cm="1">
        <f t="array" ref="A10">SUMPRODUCT((Ranking[[#This Row],[PONTUAÇÃO FINAL]]&lt;Ranking[PONTUAÇÃO FINAL])/COUNTIF(Ranking[PONTUAÇÃO FINAL],Ranking[PONTUAÇÃO FINAL]))+1</f>
        <v>9</v>
      </c>
      <c r="B10" s="15" t="s">
        <v>28</v>
      </c>
      <c r="C10" s="14">
        <v>13.28</v>
      </c>
      <c r="D10" s="23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0" s="13">
        <v>0</v>
      </c>
      <c r="F10" s="13">
        <v>52.63</v>
      </c>
      <c r="G10" s="13">
        <v>0</v>
      </c>
      <c r="H10" s="13">
        <v>0</v>
      </c>
      <c r="I10" s="13">
        <v>19.38</v>
      </c>
      <c r="J10" s="13">
        <v>7.69</v>
      </c>
    </row>
    <row r="11" spans="1:10" ht="18.75" customHeight="1">
      <c r="A11" s="20" cm="1">
        <f t="array" ref="A11">SUMPRODUCT((Ranking[[#This Row],[PONTUAÇÃO FINAL]]&lt;Ranking[PONTUAÇÃO FINAL])/COUNTIF(Ranking[PONTUAÇÃO FINAL],Ranking[PONTUAÇÃO FINAL]))+1</f>
        <v>10</v>
      </c>
      <c r="B11" s="15" t="s">
        <v>29</v>
      </c>
      <c r="C11" s="14">
        <v>10.27</v>
      </c>
      <c r="D11" s="23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1" s="13">
        <v>20</v>
      </c>
      <c r="F11" s="13">
        <v>14.47</v>
      </c>
      <c r="G11" s="13">
        <v>11.76</v>
      </c>
      <c r="H11" s="13">
        <v>0</v>
      </c>
      <c r="I11" s="13">
        <v>0</v>
      </c>
      <c r="J11" s="13">
        <v>15.38</v>
      </c>
    </row>
    <row r="12" spans="1:10" ht="22.5" customHeight="1" thickBot="1"/>
    <row r="13" spans="1:10" ht="22.5" customHeight="1" thickBot="1">
      <c r="B13" s="7" t="s">
        <v>30</v>
      </c>
      <c r="C13" s="11">
        <f>AVERAGE(Ranking[PONTUAÇÃO FINAL])</f>
        <v>20.579000000000001</v>
      </c>
      <c r="D13" s="12" t="str">
        <f>IF(ISBLANK(C13),"",IF(C13&lt;=19.99,"PÉSSIMO",IF(AND(C13&gt;=20,C13&lt;=39.99),"RUIM",IF(AND(C13&gt;=40,C13&lt;=59.99),"REGULAR",IF(AND(C13&gt;=60,C13&lt;=79.99),"BOM","ÓTIMO")))))</f>
        <v>RUIM</v>
      </c>
      <c r="E13" s="11">
        <f>AVERAGE(Ranking[Dimensão Legal])</f>
        <v>13</v>
      </c>
      <c r="F13" s="11">
        <f>AVERAGE(Ranking[Dimensão Plataformas])</f>
        <v>54.733000000000004</v>
      </c>
      <c r="G13" s="11">
        <f>AVERAGE(Ranking[Dimensão Administrativo e Governança])</f>
        <v>17.642999999999997</v>
      </c>
      <c r="H13" s="11">
        <f>AVERAGE(Ranking[Dimensão Obras Públicas])</f>
        <v>6.3610000000000007</v>
      </c>
      <c r="I13" s="11">
        <f>AVERAGE(Ranking[Dimensão Transparência Financeira e Orçamentária])</f>
        <v>21.372</v>
      </c>
      <c r="J13" s="11">
        <f>AVERAGE(Ranking[Dimensão Com Engajamento e Participação])</f>
        <v>10.382</v>
      </c>
    </row>
    <row r="14" spans="1:10" ht="22.5" customHeight="1" thickBot="1">
      <c r="D14" s="21"/>
      <c r="E14" s="12" t="str">
        <f>IF(ISBLANK(E13),"",IF(E13&lt;=19.99,"PÉSSIMO",IF(AND(E13&gt;=20,E13&lt;=39.99),"RUIM",IF(AND(E13&gt;=40,E13&lt;=59.99),"REGULAR",IF(AND(E13&gt;=60,E13&lt;=79.99),"BOM","ÓTIMO")))))</f>
        <v>PÉSSIMO</v>
      </c>
      <c r="F14" s="12" t="str">
        <f t="shared" ref="F14:J14" si="0">IF(ISBLANK(F13),"",IF(F13&lt;=19.99,"PÉSSIMO",IF(AND(F13&gt;=20,F13&lt;=39.99),"RUIM",IF(AND(F13&gt;=40,F13&lt;=59.99),"REGULAR",IF(AND(F13&gt;=60,F13&lt;=79.99),"BOM","ÓTIMO")))))</f>
        <v>REGULAR</v>
      </c>
      <c r="G14" s="12" t="str">
        <f t="shared" si="0"/>
        <v>PÉSSIMO</v>
      </c>
      <c r="H14" s="12" t="str">
        <f t="shared" si="0"/>
        <v>PÉSSIMO</v>
      </c>
      <c r="I14" s="12" t="str">
        <f t="shared" si="0"/>
        <v>RUIM</v>
      </c>
      <c r="J14" s="12" t="str">
        <f t="shared" si="0"/>
        <v>PÉSSIMO</v>
      </c>
    </row>
    <row r="15" spans="1:10" ht="22.5" customHeight="1">
      <c r="A15" s="5"/>
    </row>
    <row r="24" spans="1:2" ht="22.5" customHeight="1">
      <c r="A24" s="4"/>
    </row>
    <row r="25" spans="1:2" ht="22.5" customHeight="1">
      <c r="A25"/>
    </row>
    <row r="27" spans="1:2" ht="22.5" customHeight="1">
      <c r="A27" s="1" t="s">
        <v>9</v>
      </c>
    </row>
    <row r="31" spans="1:2" ht="22.5" customHeight="1">
      <c r="B31" s="8"/>
    </row>
  </sheetData>
  <phoneticPr fontId="3" type="noConversion"/>
  <conditionalFormatting sqref="D2:D99">
    <cfRule type="cellIs" dxfId="22" priority="6" operator="equal">
      <formula>"PÉSSIMO"</formula>
    </cfRule>
    <cfRule type="cellIs" dxfId="21" priority="7" operator="equal">
      <formula>"RUIM"</formula>
    </cfRule>
    <cfRule type="cellIs" dxfId="20" priority="8" operator="equal">
      <formula>"REGULAR"</formula>
    </cfRule>
    <cfRule type="cellIs" dxfId="19" priority="9" operator="equal">
      <formula>"BOM"</formula>
    </cfRule>
    <cfRule type="cellIs" dxfId="18" priority="10" operator="equal">
      <formula>"ÓTIMO"</formula>
    </cfRule>
  </conditionalFormatting>
  <conditionalFormatting sqref="E14:J14">
    <cfRule type="cellIs" dxfId="17" priority="1" operator="equal">
      <formula>"PÉSSIMO"</formula>
    </cfRule>
    <cfRule type="cellIs" dxfId="16" priority="2" operator="equal">
      <formula>"RUIM"</formula>
    </cfRule>
    <cfRule type="cellIs" dxfId="15" priority="3" operator="equal">
      <formula>"REGULAR"</formula>
    </cfRule>
    <cfRule type="cellIs" dxfId="14" priority="4" operator="equal">
      <formula>"BOM"</formula>
    </cfRule>
    <cfRule type="cellIs" dxfId="13" priority="5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2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B7BB77-170B-490E-A33F-E45C3FA91CE5}"/>
</file>

<file path=customXml/itemProps2.xml><?xml version="1.0" encoding="utf-8"?>
<ds:datastoreItem xmlns:ds="http://schemas.openxmlformats.org/officeDocument/2006/customXml" ds:itemID="{0F031E6B-569A-4C88-8652-0A4137D714B4}"/>
</file>

<file path=customXml/itemProps3.xml><?xml version="1.0" encoding="utf-8"?>
<ds:datastoreItem xmlns:ds="http://schemas.openxmlformats.org/officeDocument/2006/customXml" ds:itemID="{8C643A6A-E1AF-4E76-95A1-C732FDE11515}"/>
</file>

<file path=customXml/itemProps4.xml><?xml version="1.0" encoding="utf-8"?>
<ds:datastoreItem xmlns:ds="http://schemas.openxmlformats.org/officeDocument/2006/customXml" ds:itemID="{87A20E44-18A3-4244-8135-3E80EF78E460}"/>
</file>

<file path=customXml/itemProps5.xml><?xml version="1.0" encoding="utf-8"?>
<ds:datastoreItem xmlns:ds="http://schemas.openxmlformats.org/officeDocument/2006/customXml" ds:itemID="{380786E7-983A-4424-BBCD-B078512D0DD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Letícia de Castro (TI BR)</dc:creator>
  <cp:keywords/>
  <dc:description/>
  <cp:lastModifiedBy>Henrique Bronzoni (TI BR)</cp:lastModifiedBy>
  <cp:revision/>
  <dcterms:created xsi:type="dcterms:W3CDTF">2020-05-08T18:54:18Z</dcterms:created>
  <dcterms:modified xsi:type="dcterms:W3CDTF">2024-07-22T15:47:49Z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